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645" windowWidth="15375" windowHeight="1605" activeTab="0"/>
  </bookViews>
  <sheets>
    <sheet name="Fall 13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<sst xmlns="http://schemas.openxmlformats.org/spreadsheetml/2006/main" count="35" uniqueCount="33">
  <si>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Name</t>
  </si>
  <si>
    <t>Tournament</t>
  </si>
  <si>
    <t>Total</t>
  </si>
  <si>
    <t>Meetings</t>
  </si>
  <si>
    <t>Tournments</t>
  </si>
  <si>
    <t>W/O Drop</t>
  </si>
  <si>
    <t>Do not delete or sort column AH</t>
  </si>
  <si>
    <t>M1</t>
  </si>
  <si>
    <t>M2</t>
  </si>
  <si>
    <t>T1</t>
  </si>
  <si>
    <t>M3</t>
  </si>
  <si>
    <t>T2</t>
  </si>
  <si>
    <t>M4</t>
  </si>
  <si>
    <t>M5</t>
  </si>
  <si>
    <t>T3</t>
  </si>
  <si>
    <t>M6</t>
  </si>
  <si>
    <t>T4</t>
  </si>
  <si>
    <t>Fall Tourn.</t>
  </si>
  <si>
    <t>Billy Hardison</t>
  </si>
  <si>
    <t>Brandon Payne</t>
  </si>
  <si>
    <t>Cole Noffsinger</t>
  </si>
  <si>
    <t>Hunter Hampton</t>
  </si>
  <si>
    <t>Nathan Flener</t>
  </si>
  <si>
    <t>Drew Mendaza</t>
  </si>
  <si>
    <t>Lucas Adams</t>
  </si>
  <si>
    <t>Taylor Harris</t>
  </si>
  <si>
    <t>Peyton Lipe</t>
  </si>
  <si>
    <t>Landon Mathis</t>
  </si>
  <si>
    <t>Matthew Miller</t>
  </si>
  <si>
    <t>Alex Taylor</t>
  </si>
  <si>
    <t>Nate Lear</t>
  </si>
  <si>
    <t>Chase Edwards</t>
  </si>
  <si>
    <t>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</si>
</sst>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b/>
      <sz val="4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48</xdr:row>
      <xdr:rowOff>28575</xdr:rowOff>
    </xdr:from>
    <xdr:to>
      <xdr:col>12</xdr:col>
      <xdr:colOff>0</xdr:colOff>
      <xdr:row>60</xdr:row>
      <xdr:rowOff>152400</xdr:rowOff>
    </xdr:to>
    <xdr:sp macro="[0]!SortingByFinalTournamentTotal">
      <xdr:nvSpPr>
        <xdr:cNvPr id="1" name="Rectangle 1"/>
        <xdr:cNvSpPr>
          <a:spLocks/>
        </xdr:cNvSpPr>
      </xdr:nvSpPr>
      <xdr:spPr>
        <a:xfrm>
          <a:off x="3200400" y="9172575"/>
          <a:ext cx="6438900" cy="2514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19050</xdr:rowOff>
    </xdr:from>
    <xdr:to>
      <xdr:col>12</xdr:col>
      <xdr:colOff>0</xdr:colOff>
      <xdr:row>58</xdr:row>
      <xdr:rowOff>0</xdr:rowOff>
    </xdr:to>
    <xdr:sp macro="[0]!SortingByFinalTournamentTotal">
      <xdr:nvSpPr>
        <xdr:cNvPr id="2" name="TextBox 2"/>
        <xdr:cNvSpPr txBox="1">
          <a:spLocks noChangeArrowheads="1"/>
        </xdr:cNvSpPr>
      </xdr:nvSpPr>
      <xdr:spPr>
        <a:xfrm>
          <a:off x="3533775" y="9544050"/>
          <a:ext cx="6105525" cy="1609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ME TO SORT THE NAMES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54"/>
  <sheetViews>
    <sheetView tabSelected="1" zoomScale="70" zoomScaleNormal="70" zoomScalePageLayoutView="0" workbookViewId="0" topLeftCell="A1">
      <selection activeCell="A12" sqref="A12"/>
    </sheetView>
  </sheetViews>
  <sheetFormatPr defaultColWidth="8.8515625" defaultRowHeight="15"/>
  <cols>
    <col min="1" max="1" width="7.28125" style="0" customWidth="1"/>
    <col min="2" max="2" width="17.57421875" style="0" customWidth="1"/>
    <col min="3" max="3" width="11.00390625" style="0" customWidth="1"/>
    <col min="4" max="4" width="10.8515625" style="0" bestFit="1" customWidth="1"/>
    <col min="5" max="6" width="11.28125" style="0" customWidth="1"/>
    <col min="7" max="7" width="12.421875" style="0" customWidth="1"/>
    <col min="8" max="8" width="12.28125" style="0" customWidth="1"/>
    <col min="9" max="10" width="12.7109375" style="0" customWidth="1"/>
    <col min="11" max="11" width="12.421875" style="0" customWidth="1"/>
    <col min="12" max="12" width="12.7109375" style="0" customWidth="1"/>
    <col min="13" max="13" width="12.421875" style="0" customWidth="1"/>
    <col min="14" max="14" width="11.00390625" style="0" customWidth="1"/>
    <col min="15" max="15" width="12.57421875" style="0" customWidth="1"/>
    <col min="16" max="16" width="10.7109375" style="0" customWidth="1"/>
    <col min="17" max="17" width="31.28125" style="0" customWidth="1"/>
    <col min="18" max="18" width="7.140625" style="0" customWidth="1"/>
    <col min="19" max="19" width="6.421875" style="0" customWidth="1"/>
    <col min="20" max="20" width="5.7109375" style="0" customWidth="1"/>
    <col min="21" max="21" width="6.140625" style="0" customWidth="1"/>
    <col min="22" max="22" width="5.8515625" style="0" customWidth="1"/>
    <col min="23" max="23" width="5.421875" style="0" customWidth="1"/>
    <col min="24" max="24" width="7.28125" style="0" customWidth="1"/>
    <col min="25" max="25" width="5.00390625" style="0" customWidth="1"/>
    <col min="26" max="26" width="6.8515625" style="0" customWidth="1"/>
    <col min="27" max="27" width="5.00390625" style="0" customWidth="1"/>
    <col min="28" max="28" width="6.421875" style="0" customWidth="1"/>
    <col min="29" max="29" width="5.140625" style="0" customWidth="1"/>
    <col min="30" max="30" width="7.421875" style="0" customWidth="1"/>
    <col min="31" max="31" width="8.7109375" style="0" customWidth="1"/>
    <col min="32" max="32" width="7.8515625" style="0" customWidth="1"/>
    <col min="33" max="34" width="9.421875" style="0" customWidth="1"/>
    <col min="35" max="35" width="8.421875" style="0" customWidth="1"/>
    <col min="36" max="38" width="11.8515625" style="0" customWidth="1"/>
    <col min="39" max="39" width="7.421875" style="0" customWidth="1"/>
    <col min="40" max="40" width="7.7109375" style="0" customWidth="1"/>
    <col min="41" max="41" width="7.421875" style="0" customWidth="1"/>
    <col min="42" max="42" width="7.7109375" style="0" customWidth="1"/>
    <col min="43" max="44" width="7.421875" style="0" customWidth="1"/>
    <col min="45" max="45" width="7.7109375" style="0" customWidth="1"/>
    <col min="46" max="46" width="11.28125" style="0" bestFit="1" customWidth="1"/>
    <col min="47" max="48" width="19.421875" style="0" customWidth="1"/>
    <col min="49" max="49" width="9.140625" style="0" customWidth="1"/>
  </cols>
  <sheetData>
    <row r="1" spans="1:38" ht="15">
      <c r="A1" s="7" t="s">
        <v>32</v>
      </c>
      <c r="B1" s="7" t="s">
        <v>0</v>
      </c>
      <c r="C1" s="8">
        <v>41898</v>
      </c>
      <c r="D1" s="8">
        <v>41902</v>
      </c>
      <c r="E1" s="8">
        <v>41912</v>
      </c>
      <c r="F1" s="8">
        <v>41916</v>
      </c>
      <c r="G1" s="8">
        <v>41926</v>
      </c>
      <c r="H1" s="8">
        <v>41930</v>
      </c>
      <c r="I1" s="8">
        <v>41940</v>
      </c>
      <c r="J1" s="8">
        <v>41954</v>
      </c>
      <c r="K1" s="8">
        <v>41958</v>
      </c>
      <c r="L1" s="8">
        <v>41961</v>
      </c>
      <c r="M1" s="7" t="s">
        <v>3</v>
      </c>
      <c r="N1" s="7" t="s">
        <v>4</v>
      </c>
      <c r="O1" s="7" t="s">
        <v>1</v>
      </c>
      <c r="P1" s="7" t="s">
        <v>17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16" ht="15">
      <c r="A2" s="13"/>
      <c r="B2" s="9"/>
      <c r="C2" s="9" t="s">
        <v>7</v>
      </c>
      <c r="D2" s="9" t="s">
        <v>9</v>
      </c>
      <c r="E2" s="9" t="s">
        <v>8</v>
      </c>
      <c r="F2" s="9" t="s">
        <v>11</v>
      </c>
      <c r="G2" s="9" t="s">
        <v>10</v>
      </c>
      <c r="H2" s="9" t="s">
        <v>14</v>
      </c>
      <c r="I2" s="9" t="s">
        <v>12</v>
      </c>
      <c r="J2" s="9" t="s">
        <v>13</v>
      </c>
      <c r="K2" s="9" t="s">
        <v>16</v>
      </c>
      <c r="L2" s="9" t="s">
        <v>15</v>
      </c>
      <c r="M2" s="9" t="s">
        <v>2</v>
      </c>
      <c r="N2" s="9" t="s">
        <v>5</v>
      </c>
      <c r="O2" s="9" t="s">
        <v>2</v>
      </c>
      <c r="P2" s="9" t="s">
        <v>2</v>
      </c>
    </row>
    <row r="3" spans="1:16" s="6" customFormat="1" ht="15">
      <c r="A3" s="14">
        <v>1</v>
      </c>
      <c r="B3" s="15" t="s">
        <v>24</v>
      </c>
      <c r="C3" s="15">
        <v>10</v>
      </c>
      <c r="D3" s="15">
        <v>99</v>
      </c>
      <c r="E3" s="15">
        <v>10</v>
      </c>
      <c r="F3" s="15">
        <v>94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f>IF(SUM(C3+E3+G3+I3+L3+J3)&gt;50,50,SUM(C3+E3+G3+I3+L3+J3))</f>
        <v>20</v>
      </c>
      <c r="N3" s="15">
        <f>SUM(D3+F3+H3+K3)</f>
        <v>193</v>
      </c>
      <c r="O3" s="15">
        <f>SUM(D3+H3+F3+K3)-MIN(D3,H3,K3,F3)</f>
        <v>193</v>
      </c>
      <c r="P3" s="15">
        <f>SUM(M3+O3)</f>
        <v>213</v>
      </c>
    </row>
    <row r="4" spans="1:17" s="1" customFormat="1" ht="15">
      <c r="A4" s="14">
        <v>2</v>
      </c>
      <c r="B4" s="15" t="s">
        <v>20</v>
      </c>
      <c r="C4" s="15">
        <v>10</v>
      </c>
      <c r="D4" s="15">
        <v>98</v>
      </c>
      <c r="E4" s="15">
        <v>10</v>
      </c>
      <c r="F4" s="15">
        <v>95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f>IF(SUM(C4+E4+G4+I4+L4+J4)&gt;50,50,SUM(C4+E4+G4+I4+L4+J4))</f>
        <v>20</v>
      </c>
      <c r="N4" s="15">
        <f>SUM(D4+F4+H4+K4)</f>
        <v>193</v>
      </c>
      <c r="O4" s="15">
        <f>SUM(D4+H4+F4+K4)-MIN(D4,H4,K4,F4)</f>
        <v>193</v>
      </c>
      <c r="P4" s="15">
        <f>SUM(M4+O4)</f>
        <v>213</v>
      </c>
      <c r="Q4" s="5"/>
    </row>
    <row r="5" spans="1:16" s="1" customFormat="1" ht="15">
      <c r="A5" s="14">
        <v>3</v>
      </c>
      <c r="B5" s="15" t="s">
        <v>27</v>
      </c>
      <c r="C5" s="15">
        <v>10</v>
      </c>
      <c r="D5" s="15">
        <v>80</v>
      </c>
      <c r="E5" s="15">
        <v>10</v>
      </c>
      <c r="F5" s="15">
        <v>100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f>IF(SUM(C5+E5+G5+I5+L5+J5)&gt;50,50,SUM(C5+E5+G5+I5+L5+J5))</f>
        <v>20</v>
      </c>
      <c r="N5" s="15">
        <f>SUM(D5+F5+H5+K5)</f>
        <v>180</v>
      </c>
      <c r="O5" s="15">
        <f>SUM(D5+H5+F5+K5)-MIN(D5,H5,K5,F5)</f>
        <v>180</v>
      </c>
      <c r="P5" s="15">
        <f>SUM(M5+O5)</f>
        <v>200</v>
      </c>
    </row>
    <row r="6" spans="1:16" s="1" customFormat="1" ht="15">
      <c r="A6" s="14">
        <v>4</v>
      </c>
      <c r="B6" s="15" t="s">
        <v>21</v>
      </c>
      <c r="C6" s="15">
        <v>10</v>
      </c>
      <c r="D6" s="15">
        <v>80</v>
      </c>
      <c r="E6" s="15">
        <v>10</v>
      </c>
      <c r="F6" s="15">
        <v>99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f>IF(SUM(C6+E6+G6+I6+L6+J6)&gt;50,50,SUM(C6+E6+G6+I6+L6+J6))</f>
        <v>20</v>
      </c>
      <c r="N6" s="15">
        <f>SUM(D6+F6+H6+K6)</f>
        <v>179</v>
      </c>
      <c r="O6" s="15">
        <f>SUM(D6+H6+F6+K6)-MIN(D6,H6,K6,F6)</f>
        <v>179</v>
      </c>
      <c r="P6" s="15">
        <f>SUM(M6+O6)</f>
        <v>199</v>
      </c>
    </row>
    <row r="7" spans="1:16" s="1" customFormat="1" ht="15">
      <c r="A7" s="14">
        <v>5</v>
      </c>
      <c r="B7" s="15" t="s">
        <v>30</v>
      </c>
      <c r="C7" s="15">
        <v>10</v>
      </c>
      <c r="D7" s="15">
        <v>80</v>
      </c>
      <c r="E7" s="15">
        <v>10</v>
      </c>
      <c r="F7" s="15">
        <v>97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f>IF(SUM(C7+E7+G7+I7+L7+J7)&gt;50,50,SUM(C7+E7+G7+I7+L7+J7))</f>
        <v>20</v>
      </c>
      <c r="N7" s="15">
        <f>SUM(D7+F7+H7+K7)</f>
        <v>177</v>
      </c>
      <c r="O7" s="15">
        <f>SUM(D7+H7+F7+K7)-MIN(D7,H7,K7,F7)</f>
        <v>177</v>
      </c>
      <c r="P7" s="15">
        <f>SUM(M7+O7)</f>
        <v>197</v>
      </c>
    </row>
    <row r="8" spans="1:16" s="1" customFormat="1" ht="15">
      <c r="A8" s="14">
        <v>6</v>
      </c>
      <c r="B8" s="15" t="s">
        <v>25</v>
      </c>
      <c r="C8" s="15">
        <v>10</v>
      </c>
      <c r="D8" s="15">
        <v>80</v>
      </c>
      <c r="E8" s="15">
        <v>10</v>
      </c>
      <c r="F8" s="15">
        <v>96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f>IF(SUM(C8+E8+G8+I8+L8+J8)&gt;50,50,SUM(C8+E8+G8+I8+L8+J8))</f>
        <v>20</v>
      </c>
      <c r="N8" s="15">
        <f>SUM(D8+F8+H8+K8)</f>
        <v>176</v>
      </c>
      <c r="O8" s="15">
        <f>SUM(D8+H8+F8+K8)-MIN(D8,H8,K8,F8)</f>
        <v>176</v>
      </c>
      <c r="P8" s="15">
        <f>SUM(M8+O8)</f>
        <v>196</v>
      </c>
    </row>
    <row r="9" spans="1:16" s="1" customFormat="1" ht="15">
      <c r="A9" s="16">
        <v>7</v>
      </c>
      <c r="B9" s="17" t="s">
        <v>23</v>
      </c>
      <c r="C9" s="17">
        <v>10</v>
      </c>
      <c r="D9" s="17">
        <v>80</v>
      </c>
      <c r="E9" s="17">
        <v>10</v>
      </c>
      <c r="F9" s="17">
        <v>93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f>IF(SUM(C9+E9+G9+I9+L9+J9)&gt;50,50,SUM(C9+E9+G9+I9+L9+J9))</f>
        <v>20</v>
      </c>
      <c r="N9" s="17">
        <f>SUM(D9+F9+H9+K9)</f>
        <v>173</v>
      </c>
      <c r="O9" s="17">
        <f>SUM(D9+H9+F9+K9)-MIN(D9,H9,K9,F9)</f>
        <v>173</v>
      </c>
      <c r="P9" s="17">
        <f>SUM(M9+O9)</f>
        <v>193</v>
      </c>
    </row>
    <row r="10" spans="1:16" s="1" customFormat="1" ht="15">
      <c r="A10" s="16">
        <v>8</v>
      </c>
      <c r="B10" s="17" t="s">
        <v>22</v>
      </c>
      <c r="C10" s="17">
        <v>10</v>
      </c>
      <c r="D10" s="17">
        <v>80</v>
      </c>
      <c r="E10" s="17">
        <v>0</v>
      </c>
      <c r="F10" s="17">
        <v>98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f>IF(SUM(C10+E10+G10+I10+L10+J10)&gt;50,50,SUM(C10+E10+G10+I10+L10+J10))</f>
        <v>10</v>
      </c>
      <c r="N10" s="17">
        <f>SUM(D10+F10+H10+K10)</f>
        <v>178</v>
      </c>
      <c r="O10" s="17">
        <f>SUM(D10+H10+F10+K10)-MIN(D10,H10,K10,F10)</f>
        <v>178</v>
      </c>
      <c r="P10" s="17">
        <f>SUM(M10+O10)</f>
        <v>188</v>
      </c>
    </row>
    <row r="11" spans="1:16" s="1" customFormat="1" ht="15">
      <c r="A11" s="16">
        <v>9</v>
      </c>
      <c r="B11" s="17" t="s">
        <v>19</v>
      </c>
      <c r="C11" s="17">
        <v>10</v>
      </c>
      <c r="D11" s="17">
        <v>80</v>
      </c>
      <c r="E11" s="17">
        <v>10</v>
      </c>
      <c r="F11" s="17">
        <v>80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f>IF(SUM(C11+E11+G11+I11+L11+J11)&gt;50,50,SUM(C11+E11+G11+I11+L11+J11))</f>
        <v>20</v>
      </c>
      <c r="N11" s="17">
        <f>SUM(D11+F11+H11+K11)</f>
        <v>160</v>
      </c>
      <c r="O11" s="17">
        <f>SUM(D11+H11+F11+K11)-MIN(D11,H11,K11,F11)</f>
        <v>160</v>
      </c>
      <c r="P11" s="17">
        <f>SUM(M11+O11)</f>
        <v>180</v>
      </c>
    </row>
    <row r="12" spans="1:16" s="1" customFormat="1" ht="15">
      <c r="A12" s="16">
        <v>10</v>
      </c>
      <c r="B12" s="17" t="s">
        <v>28</v>
      </c>
      <c r="C12" s="17">
        <v>10</v>
      </c>
      <c r="D12" s="17">
        <v>80</v>
      </c>
      <c r="E12" s="17">
        <v>10</v>
      </c>
      <c r="F12" s="17">
        <v>80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f>IF(SUM(C12+E12+G12+I12+L12+J12)&gt;50,50,SUM(C12+E12+G12+I12+L12+J12))</f>
        <v>20</v>
      </c>
      <c r="N12" s="17">
        <f>SUM(D12+F12+H12+K12)</f>
        <v>160</v>
      </c>
      <c r="O12" s="17">
        <f>SUM(D12+H12+F12+K12)-MIN(D12,H12,K12,F12)</f>
        <v>160</v>
      </c>
      <c r="P12" s="17">
        <f>SUM(M12+O12)</f>
        <v>180</v>
      </c>
    </row>
    <row r="13" spans="1:16" s="1" customFormat="1" ht="15">
      <c r="A13" s="16">
        <v>11</v>
      </c>
      <c r="B13" s="17" t="s">
        <v>29</v>
      </c>
      <c r="C13" s="17">
        <v>10</v>
      </c>
      <c r="D13" s="17">
        <v>80</v>
      </c>
      <c r="E13" s="17">
        <v>10</v>
      </c>
      <c r="F13" s="17">
        <v>80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f>IF(SUM(C13+E13+G13+I13+L13+J13)&gt;50,50,SUM(C13+E13+G13+I13+L13+J13))</f>
        <v>20</v>
      </c>
      <c r="N13" s="17">
        <f>SUM(D13+F13+H13+K13)</f>
        <v>160</v>
      </c>
      <c r="O13" s="17">
        <f>SUM(D13+H13+F13+K13)-MIN(D13,H13,K13,F13)</f>
        <v>160</v>
      </c>
      <c r="P13" s="17">
        <f>SUM(M13+O13)</f>
        <v>180</v>
      </c>
    </row>
    <row r="14" spans="1:16" s="1" customFormat="1" ht="15">
      <c r="A14" s="16">
        <v>12</v>
      </c>
      <c r="B14" s="17" t="s">
        <v>26</v>
      </c>
      <c r="C14" s="17">
        <v>10</v>
      </c>
      <c r="D14" s="17">
        <v>80</v>
      </c>
      <c r="E14" s="17">
        <v>0</v>
      </c>
      <c r="F14" s="17">
        <v>80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f>IF(SUM(C14+E14+G14+I14+L14+J14)&gt;50,50,SUM(C14+E14+G14+I14+L14+J14))</f>
        <v>10</v>
      </c>
      <c r="N14" s="17">
        <f>SUM(D14+F14+H14+K14)</f>
        <v>160</v>
      </c>
      <c r="O14" s="17">
        <f>SUM(D14+H14+F14+K14)-MIN(D14,H14,K14,F14)</f>
        <v>160</v>
      </c>
      <c r="P14" s="17">
        <f>SUM(M14+O14)</f>
        <v>170</v>
      </c>
    </row>
    <row r="15" spans="1:16" s="1" customFormat="1" ht="15">
      <c r="A15" s="16">
        <v>13</v>
      </c>
      <c r="B15" s="17" t="s">
        <v>18</v>
      </c>
      <c r="C15" s="17">
        <v>10</v>
      </c>
      <c r="D15" s="17">
        <v>100</v>
      </c>
      <c r="E15" s="17">
        <v>10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f>IF(SUM(C15+E15+G15+I15+L15+J15)&gt;50,50,SUM(C15+E15+G15+I15+L15+J15))</f>
        <v>20</v>
      </c>
      <c r="N15" s="17">
        <f>SUM(D15+F15+H15+K15)</f>
        <v>100</v>
      </c>
      <c r="O15" s="17">
        <f>SUM(D15+H15+F15+K15)-MIN(D15,H15,K15,F15)</f>
        <v>100</v>
      </c>
      <c r="P15" s="17">
        <f>SUM(M15+O15)</f>
        <v>120</v>
      </c>
    </row>
    <row r="16" spans="1:16" s="1" customFormat="1" ht="15">
      <c r="A16" s="16">
        <v>14</v>
      </c>
      <c r="B16" s="17" t="s">
        <v>31</v>
      </c>
      <c r="C16" s="17">
        <v>10</v>
      </c>
      <c r="D16" s="17">
        <v>80</v>
      </c>
      <c r="E16" s="17">
        <v>10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f>IF(SUM(C16+E16+G16+I16+L16+J16)&gt;50,50,SUM(C16+E16+G16+I16+L16+J16))</f>
        <v>20</v>
      </c>
      <c r="N16" s="17">
        <f>SUM(D16+F16+H16+K16)</f>
        <v>80</v>
      </c>
      <c r="O16" s="17">
        <f>SUM(D16+H16+F16+K16)-MIN(D16,H16,K16,F16)</f>
        <v>80</v>
      </c>
      <c r="P16" s="17">
        <f>SUM(M16+O16)</f>
        <v>100</v>
      </c>
    </row>
    <row r="17" spans="1:16" s="1" customFormat="1" ht="15">
      <c r="A17" s="16"/>
      <c r="B17" s="17"/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f>IF(SUM(C17+E17+G17+I17+L17+J17)&gt;50,50,SUM(C17+E17+G17+I17+L17+J17))</f>
        <v>0</v>
      </c>
      <c r="N17" s="17">
        <f>SUM(D17+F17+H17+K17)</f>
        <v>0</v>
      </c>
      <c r="O17" s="17">
        <f>SUM(D17+H17+F17+K17)-MIN(D17,H17,K17,F17)</f>
        <v>0</v>
      </c>
      <c r="P17" s="17">
        <f>SUM(M17+O17)</f>
        <v>0</v>
      </c>
    </row>
    <row r="18" spans="1:16" s="1" customFormat="1" ht="15">
      <c r="A18" s="12"/>
      <c r="B18" s="10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f>IF(SUM(C18+E18+G18+I18+L18+J18)&gt;50,50,SUM(C18+E18+G18+I18+L18+J18))</f>
        <v>0</v>
      </c>
      <c r="N18" s="11">
        <f>SUM(D18+F18+H18+K18)</f>
        <v>0</v>
      </c>
      <c r="O18" s="11">
        <f>SUM(D18+H18+F18+K18)-MIN(D18,H18,K18,F18)</f>
        <v>0</v>
      </c>
      <c r="P18" s="11">
        <f>SUM(M18+O18)</f>
        <v>0</v>
      </c>
    </row>
    <row r="19" spans="1:16" s="1" customFormat="1" ht="15">
      <c r="A19" s="12"/>
      <c r="B19" s="11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f>IF(SUM(C19+E19+G19+I19+L19+J19)&gt;50,50,SUM(C19+E19+G19+I19+L19+J19))</f>
        <v>0</v>
      </c>
      <c r="N19" s="11">
        <f>SUM(D19+F19+H19+K19)</f>
        <v>0</v>
      </c>
      <c r="O19" s="11">
        <f>SUM(D19+H19+F19+K19)-MIN(D19,H19,K19,F19)</f>
        <v>0</v>
      </c>
      <c r="P19" s="11">
        <f>SUM(M19+O19)</f>
        <v>0</v>
      </c>
    </row>
    <row r="20" spans="1:16" s="1" customFormat="1" ht="15">
      <c r="A20" s="12"/>
      <c r="B20" s="11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f>IF(SUM(C20+E20+G20+I20+L20+J20)&gt;50,50,SUM(C20+E20+G20+I20+L20+J20))</f>
        <v>0</v>
      </c>
      <c r="N20" s="11">
        <f>SUM(D20+F20+H20+K20)</f>
        <v>0</v>
      </c>
      <c r="O20" s="11">
        <f>SUM(D20+H20+F20+K20)-MIN(D20,H20,K20,F20)</f>
        <v>0</v>
      </c>
      <c r="P20" s="11">
        <f>SUM(M20+O20)</f>
        <v>0</v>
      </c>
    </row>
    <row r="21" spans="1:16" s="1" customFormat="1" ht="15">
      <c r="A21" s="12"/>
      <c r="B21" s="11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f>IF(SUM(C21+E21+G21+I21+L21+J21)&gt;50,50,SUM(C21+E21+G21+I21+L21+J21))</f>
        <v>0</v>
      </c>
      <c r="N21" s="11">
        <f>SUM(D21+F21+H21+K21)</f>
        <v>0</v>
      </c>
      <c r="O21" s="11">
        <f>SUM(D21+H21+F21+K21)-MIN(D21,H21,K21,F21)</f>
        <v>0</v>
      </c>
      <c r="P21" s="11">
        <f>SUM(M21+O21)</f>
        <v>0</v>
      </c>
    </row>
    <row r="22" spans="1:16" s="1" customFormat="1" ht="15">
      <c r="A22" s="12"/>
      <c r="B22" s="11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f>IF(SUM(C22+E22+G22+I22+L22+J22)&gt;50,50,SUM(C22+E22+G22+I22+L22+J22))</f>
        <v>0</v>
      </c>
      <c r="N22" s="11">
        <f>SUM(D22+F22+H22+K22)</f>
        <v>0</v>
      </c>
      <c r="O22" s="11">
        <f>SUM(D22+H22+F22+K22)-MIN(D22,H22,K22,F22)</f>
        <v>0</v>
      </c>
      <c r="P22" s="11">
        <f>SUM(M22+O22)</f>
        <v>0</v>
      </c>
    </row>
    <row r="23" spans="1:16" s="1" customFormat="1" ht="15">
      <c r="A23" s="12"/>
      <c r="B23" s="11"/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f>IF(SUM(C23+E23+G23+I23+L23+J23)&gt;50,50,SUM(C23+E23+G23+I23+L23+J23))</f>
        <v>0</v>
      </c>
      <c r="N23" s="11">
        <f>SUM(D23+F23+H23+K23)</f>
        <v>0</v>
      </c>
      <c r="O23" s="11">
        <f>SUM(D23+H23+F23+K23)-MIN(D23,H23,K23,F23)</f>
        <v>0</v>
      </c>
      <c r="P23" s="11">
        <f>SUM(M23+O23)</f>
        <v>0</v>
      </c>
    </row>
    <row r="24" spans="1:16" s="1" customFormat="1" ht="15">
      <c r="A24" s="12"/>
      <c r="B24" s="11"/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f>IF(SUM(C24+E24+G24+I24+L24+J24)&gt;50,50,SUM(C24+E24+G24+I24+L24+J24))</f>
        <v>0</v>
      </c>
      <c r="N24" s="11">
        <f>SUM(D24+F24+H24+K24)</f>
        <v>0</v>
      </c>
      <c r="O24" s="11">
        <f>SUM(D24+H24+F24+K24)-MIN(D24,H24,K24,F24)</f>
        <v>0</v>
      </c>
      <c r="P24" s="11">
        <f>SUM(M24+O24)</f>
        <v>0</v>
      </c>
    </row>
    <row r="25" spans="1:16" s="1" customFormat="1" ht="15">
      <c r="A25" s="4"/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>IF(SUM(C25+E25+G25+I25+L25+J25)&gt;50,50,SUM(C25+E25+G25+I25+L25+J25))</f>
        <v>0</v>
      </c>
      <c r="N25" s="1">
        <f>SUM(D25+F25+H25+K25)</f>
        <v>0</v>
      </c>
      <c r="O25" s="1">
        <f>SUM(D25+H25+F25+K25)-MIN(D25,H25,K25,F25)</f>
        <v>0</v>
      </c>
      <c r="P25" s="1">
        <f>SUM(M25+O25)</f>
        <v>0</v>
      </c>
    </row>
    <row r="26" spans="1:16" s="1" customFormat="1" ht="15">
      <c r="A26" s="4"/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>IF(SUM(C26+E26+G26+I26+L26+J26)&gt;50,50,SUM(C26+E26+G26+I26+L26+J26))</f>
        <v>0</v>
      </c>
      <c r="N26" s="1">
        <f>SUM(D26+F26+H26+K26)</f>
        <v>0</v>
      </c>
      <c r="O26" s="1">
        <f>SUM(D26+H26+F26+K26)-MIN(D26,H26,K26,F26)</f>
        <v>0</v>
      </c>
      <c r="P26" s="1">
        <f>SUM(M26+O26)</f>
        <v>0</v>
      </c>
    </row>
    <row r="27" spans="1:16" s="1" customFormat="1" ht="15">
      <c r="A27" s="4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>IF(SUM(C27+E27+G27+I27+L27+J27)&gt;50,50,SUM(C27+E27+G27+I27+L27+J27))</f>
        <v>0</v>
      </c>
      <c r="N27" s="1">
        <f>SUM(D27+F27+H27+K27)</f>
        <v>0</v>
      </c>
      <c r="O27" s="1">
        <f>SUM(D27+H27+F27+K27)-MIN(D27,H27,K27,F27)</f>
        <v>0</v>
      </c>
      <c r="P27" s="1">
        <f>SUM(M27+O27)</f>
        <v>0</v>
      </c>
    </row>
    <row r="28" spans="1:16" s="1" customFormat="1" ht="15">
      <c r="A28" s="4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>IF(SUM(C28+E28+G28+I28+L28+J28)&gt;50,50,SUM(C28+E28+G28+I28+L28+J28))</f>
        <v>0</v>
      </c>
      <c r="N28" s="1">
        <f>SUM(D28+F28+H28+K28)</f>
        <v>0</v>
      </c>
      <c r="O28" s="1">
        <f>SUM(D28+H28+F28+K28)-MIN(D28,H28,K28,F28)</f>
        <v>0</v>
      </c>
      <c r="P28" s="1">
        <f>SUM(M28+O28)</f>
        <v>0</v>
      </c>
    </row>
    <row r="29" spans="1:16" s="1" customFormat="1" ht="15">
      <c r="A29" s="4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>IF(SUM(C29+E29+G29+I29+L29+J29)&gt;50,50,SUM(C29+E29+G29+I29+L29+J29))</f>
        <v>0</v>
      </c>
      <c r="N29" s="1">
        <f>SUM(D29+F29+H29+K29)</f>
        <v>0</v>
      </c>
      <c r="O29" s="1">
        <f>SUM(D29+H29+F29+K29)-MIN(D29,H29,K29,F29)</f>
        <v>0</v>
      </c>
      <c r="P29" s="1">
        <f>SUM(M29+O29)</f>
        <v>0</v>
      </c>
    </row>
    <row r="30" spans="1:16" s="1" customFormat="1" ht="15">
      <c r="A30" s="4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aca="true" t="shared" si="0" ref="M30:M45">IF(SUM(C30+E30+G30+I30+L30+J30)&gt;50,50,SUM(C30+E30+G30+I30+L30+J30))</f>
        <v>0</v>
      </c>
      <c r="N30" s="1">
        <f aca="true" t="shared" si="1" ref="N30:N45">SUM(D30+F30+H30+K30)</f>
        <v>0</v>
      </c>
      <c r="O30" s="1">
        <f aca="true" t="shared" si="2" ref="O30:O45">SUM(D30+H30+F30+K30)-MIN(D30,H30,K30,F30)</f>
        <v>0</v>
      </c>
      <c r="P30" s="1">
        <f aca="true" t="shared" si="3" ref="P30:P45">SUM(M30+O30)</f>
        <v>0</v>
      </c>
    </row>
    <row r="31" spans="1:16" s="1" customFormat="1" ht="15">
      <c r="A31" s="4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</row>
    <row r="32" spans="1:16" s="1" customFormat="1" ht="15">
      <c r="A32" s="4"/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</row>
    <row r="33" spans="1:16" s="1" customFormat="1" ht="15">
      <c r="A33" s="4"/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</row>
    <row r="34" spans="1:16" s="1" customFormat="1" ht="15">
      <c r="A34" s="4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</row>
    <row r="35" spans="1:16" s="1" customFormat="1" ht="15">
      <c r="A35" s="4"/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</row>
    <row r="36" spans="3:16" s="1" customFormat="1" ht="15"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</row>
    <row r="37" spans="3:16" s="1" customFormat="1" ht="15"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</row>
    <row r="38" spans="3:16" s="1" customFormat="1" ht="15">
      <c r="C38" s="1">
        <v>0</v>
      </c>
      <c r="D38" s="1">
        <v>0</v>
      </c>
      <c r="E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</row>
    <row r="39" spans="3:16" s="1" customFormat="1" ht="15">
      <c r="C39" s="1">
        <v>0</v>
      </c>
      <c r="D39" s="1">
        <v>0</v>
      </c>
      <c r="E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</row>
    <row r="40" spans="3:49" s="1" customFormat="1" ht="15">
      <c r="C40" s="1">
        <v>0</v>
      </c>
      <c r="D40" s="1">
        <v>0</v>
      </c>
      <c r="E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F40" s="1">
        <v>0</v>
      </c>
      <c r="AG40" s="1">
        <f aca="true" t="shared" si="4" ref="AG40:AG45">IF(SUM(R40,S40,T40,U40,W40,Y40,AA40,AC40)&gt;50,50,SUM(R40,S40,T40,U40,W40,Y40,AA40,AC40))</f>
        <v>0</v>
      </c>
      <c r="AH40" s="1">
        <f aca="true" t="shared" si="5" ref="AH40:AH45">SUM(AD40,AE40)</f>
        <v>0</v>
      </c>
      <c r="AI40" s="1">
        <f aca="true" t="shared" si="6" ref="AI40:AI45">IF(AF40&gt;10,10,AF40)</f>
        <v>0</v>
      </c>
      <c r="AJ40" s="1">
        <f aca="true" t="shared" si="7" ref="AJ40:AJ45">SUM(V40,X40,Z40,AB40)</f>
        <v>0</v>
      </c>
      <c r="AK40" s="1">
        <f aca="true" t="shared" si="8" ref="AK40:AK45">SUM(V40,X40,Z40,AB40)-MIN(V40,X40,Z40,AB40)</f>
        <v>0</v>
      </c>
      <c r="AL40" s="1">
        <f aca="true" t="shared" si="9" ref="AL40:AL45">SUM(AG40,AH40,AI40,AK40)</f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V40" s="1">
        <f>SUM(P40,AL40)</f>
        <v>0</v>
      </c>
      <c r="AW40" s="1">
        <v>4</v>
      </c>
    </row>
    <row r="41" spans="3:49" s="1" customFormat="1" ht="15">
      <c r="C41" s="1">
        <v>0</v>
      </c>
      <c r="D41" s="1">
        <v>0</v>
      </c>
      <c r="E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F41" s="1">
        <v>0</v>
      </c>
      <c r="AG41" s="1">
        <f t="shared" si="4"/>
        <v>0</v>
      </c>
      <c r="AH41" s="1">
        <f t="shared" si="5"/>
        <v>0</v>
      </c>
      <c r="AI41" s="1">
        <f t="shared" si="6"/>
        <v>0</v>
      </c>
      <c r="AJ41" s="1">
        <f t="shared" si="7"/>
        <v>0</v>
      </c>
      <c r="AK41" s="1">
        <f t="shared" si="8"/>
        <v>0</v>
      </c>
      <c r="AL41" s="1">
        <f t="shared" si="9"/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V41" s="1">
        <f>SUM(P41,AL41)</f>
        <v>0</v>
      </c>
      <c r="AW41" s="1">
        <v>1</v>
      </c>
    </row>
    <row r="42" spans="2:49" ht="15">
      <c r="B42" s="1"/>
      <c r="C42" s="1">
        <v>0</v>
      </c>
      <c r="D42" s="1">
        <v>0</v>
      </c>
      <c r="E42" s="1">
        <v>0</v>
      </c>
      <c r="F42" s="1"/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/>
      <c r="AE42" s="1"/>
      <c r="AF42" s="1">
        <v>0</v>
      </c>
      <c r="AG42" s="1">
        <f t="shared" si="4"/>
        <v>0</v>
      </c>
      <c r="AH42" s="1">
        <f t="shared" si="5"/>
        <v>0</v>
      </c>
      <c r="AI42" s="1">
        <f t="shared" si="6"/>
        <v>0</v>
      </c>
      <c r="AJ42" s="1">
        <f t="shared" si="7"/>
        <v>0</v>
      </c>
      <c r="AK42" s="1">
        <f t="shared" si="8"/>
        <v>0</v>
      </c>
      <c r="AL42" s="1">
        <f t="shared" si="9"/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/>
      <c r="AV42" s="1">
        <f>SUM(P42,AL42)</f>
        <v>0</v>
      </c>
      <c r="AW42" s="1">
        <v>2</v>
      </c>
    </row>
    <row r="43" spans="2:49" ht="15">
      <c r="B43" s="1"/>
      <c r="C43" s="1">
        <v>0</v>
      </c>
      <c r="D43" s="1">
        <v>0</v>
      </c>
      <c r="E43" s="1">
        <v>0</v>
      </c>
      <c r="F43" s="1"/>
      <c r="G43" s="1">
        <v>0</v>
      </c>
      <c r="H43" s="1">
        <v>0</v>
      </c>
      <c r="I43" s="1">
        <v>0</v>
      </c>
      <c r="J43" s="1"/>
      <c r="K43" s="1">
        <v>0</v>
      </c>
      <c r="L43" s="1">
        <v>0</v>
      </c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/>
      <c r="AE43" s="1"/>
      <c r="AF43" s="1">
        <v>0</v>
      </c>
      <c r="AG43" s="1">
        <f t="shared" si="4"/>
        <v>0</v>
      </c>
      <c r="AH43" s="1">
        <f t="shared" si="5"/>
        <v>0</v>
      </c>
      <c r="AI43" s="1">
        <f t="shared" si="6"/>
        <v>0</v>
      </c>
      <c r="AJ43" s="1">
        <f t="shared" si="7"/>
        <v>0</v>
      </c>
      <c r="AK43" s="1">
        <f t="shared" si="8"/>
        <v>0</v>
      </c>
      <c r="AL43" s="1">
        <f t="shared" si="9"/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/>
      <c r="AV43" s="1">
        <f>SUM(P43,AL43)</f>
        <v>0</v>
      </c>
      <c r="AW43" s="1">
        <v>3</v>
      </c>
    </row>
    <row r="44" spans="3:49" ht="15">
      <c r="C44" s="1">
        <v>0</v>
      </c>
      <c r="D44" s="1">
        <v>0</v>
      </c>
      <c r="E44" s="1">
        <v>0</v>
      </c>
      <c r="F44" s="1"/>
      <c r="G44" s="1">
        <v>0</v>
      </c>
      <c r="H44" s="1">
        <v>0</v>
      </c>
      <c r="I44" s="1">
        <v>0</v>
      </c>
      <c r="J44" s="1"/>
      <c r="K44" s="1">
        <v>0</v>
      </c>
      <c r="L44" s="1">
        <v>0</v>
      </c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/>
      <c r="AE44" s="1"/>
      <c r="AF44" s="1">
        <v>0</v>
      </c>
      <c r="AG44" s="1">
        <f t="shared" si="4"/>
        <v>0</v>
      </c>
      <c r="AH44" s="1">
        <f t="shared" si="5"/>
        <v>0</v>
      </c>
      <c r="AI44" s="1">
        <f t="shared" si="6"/>
        <v>0</v>
      </c>
      <c r="AJ44" s="1">
        <f t="shared" si="7"/>
        <v>0</v>
      </c>
      <c r="AK44" s="1">
        <f t="shared" si="8"/>
        <v>0</v>
      </c>
      <c r="AL44" s="1">
        <f t="shared" si="9"/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/>
      <c r="AV44" s="1"/>
      <c r="AW44" s="1">
        <v>4</v>
      </c>
    </row>
    <row r="45" spans="3:49" ht="15">
      <c r="C45" s="1">
        <v>0</v>
      </c>
      <c r="D45" s="1">
        <v>0</v>
      </c>
      <c r="E45" s="1">
        <v>0</v>
      </c>
      <c r="F45" s="1"/>
      <c r="G45" s="1">
        <v>0</v>
      </c>
      <c r="H45" s="1">
        <v>0</v>
      </c>
      <c r="I45" s="1">
        <v>0</v>
      </c>
      <c r="J45" s="1"/>
      <c r="K45" s="1">
        <v>0</v>
      </c>
      <c r="L45" s="1">
        <v>0</v>
      </c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/>
      <c r="AE45" s="1"/>
      <c r="AF45" s="1">
        <v>0</v>
      </c>
      <c r="AG45" s="1">
        <f t="shared" si="4"/>
        <v>0</v>
      </c>
      <c r="AH45" s="1">
        <f t="shared" si="5"/>
        <v>0</v>
      </c>
      <c r="AI45" s="1">
        <f t="shared" si="6"/>
        <v>0</v>
      </c>
      <c r="AJ45" s="1">
        <f t="shared" si="7"/>
        <v>0</v>
      </c>
      <c r="AK45" s="1">
        <f t="shared" si="8"/>
        <v>0</v>
      </c>
      <c r="AL45" s="1">
        <f t="shared" si="9"/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/>
      <c r="AV45" s="1"/>
      <c r="AW45" s="1">
        <v>5</v>
      </c>
    </row>
    <row r="46" spans="17:46" ht="15">
      <c r="Q46" s="1">
        <v>0</v>
      </c>
      <c r="S46" s="1">
        <v>0</v>
      </c>
      <c r="AT46" s="1">
        <v>0</v>
      </c>
    </row>
    <row r="47" ht="15">
      <c r="Q47" s="1">
        <v>0</v>
      </c>
    </row>
    <row r="54" ht="23.25">
      <c r="AS54" s="2" t="s">
        <v>6</v>
      </c>
    </row>
  </sheetData>
  <sheetProtection/>
  <conditionalFormatting sqref="B42:B43 C42:L45 N3:AT3 Q46:Q47 S46 Q4:AL5 Q29:AW45 AT19:AT46 A3:L41 Q6:AT28 AU3:AW28 M4:P45 M3:M45">
    <cfRule type="expression" priority="5" dxfId="1">
      <formula>$AW3=3</formula>
    </cfRule>
    <cfRule type="expression" priority="6" dxfId="0">
      <formula>$AW3=1</formula>
    </cfRule>
  </conditionalFormatting>
  <conditionalFormatting sqref="AL4:AT5">
    <cfRule type="expression" priority="3" dxfId="1">
      <formula>$AW4=3</formula>
    </cfRule>
    <cfRule type="expression" priority="4" dxfId="0">
      <formula>$AW4=1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Technology</dc:creator>
  <cp:keywords/>
  <dc:description/>
  <cp:lastModifiedBy>Thompson, Melissa</cp:lastModifiedBy>
  <dcterms:created xsi:type="dcterms:W3CDTF">2011-09-20T20:26:37Z</dcterms:created>
  <dcterms:modified xsi:type="dcterms:W3CDTF">2014-10-14T20:39:59Z</dcterms:modified>
  <cp:category/>
  <cp:version/>
  <cp:contentType/>
  <cp:contentStatus/>
</cp:coreProperties>
</file>